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0475" windowHeight="9420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Ethan M Stubbs</author>
    <author>Eric Johnson</author>
  </authors>
  <commentList>
    <comment ref="A14" authorId="0">
      <text>
        <r>
          <rPr>
            <b/>
            <sz val="8"/>
            <rFont val="Tahoma"/>
            <family val="2"/>
          </rPr>
          <t>Paying RMF in full prior to Sept 15th allows for the chapter to take advantage of the 10% Rebate</t>
        </r>
        <r>
          <rPr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9"/>
            <rFont val="Tahoma"/>
            <family val="0"/>
          </rPr>
          <t>Eric Johnson:</t>
        </r>
        <r>
          <rPr>
            <sz val="9"/>
            <rFont val="Tahoma"/>
            <family val="0"/>
          </rPr>
          <t xml:space="preserve">
If you pay the one time fee of $500 the chapter will save $280 for the year
</t>
        </r>
      </text>
    </comment>
    <comment ref="A16" authorId="1">
      <text>
        <r>
          <rPr>
            <b/>
            <sz val="9"/>
            <rFont val="Tahoma"/>
            <family val="0"/>
          </rPr>
          <t>Eric Johnson:</t>
        </r>
        <r>
          <rPr>
            <sz val="9"/>
            <rFont val="Tahoma"/>
            <family val="0"/>
          </rPr>
          <t xml:space="preserve">
If the chapter does the full the chapter will save $30 per person
</t>
        </r>
      </text>
    </comment>
  </commentList>
</comments>
</file>

<file path=xl/sharedStrings.xml><?xml version="1.0" encoding="utf-8"?>
<sst xmlns="http://schemas.openxmlformats.org/spreadsheetml/2006/main" count="68" uniqueCount="56">
  <si>
    <t>Members</t>
  </si>
  <si>
    <t>Risk Management Fees</t>
  </si>
  <si>
    <t>Annual Membership Fees (AMFs)</t>
  </si>
  <si>
    <t>Recruitment</t>
  </si>
  <si>
    <t>Reserve (Bad Debt) 10% of Income</t>
  </si>
  <si>
    <t>Subtotal</t>
  </si>
  <si>
    <t xml:space="preserve"> </t>
  </si>
  <si>
    <t>Conclave Savings Plan</t>
  </si>
  <si>
    <t>Chapter Fee</t>
  </si>
  <si>
    <t>Remaining</t>
  </si>
  <si>
    <t>Social</t>
  </si>
  <si>
    <t>Philanthropy</t>
  </si>
  <si>
    <t>Officers</t>
  </si>
  <si>
    <t>Highly Recommended</t>
  </si>
  <si>
    <t>Budgeted</t>
  </si>
  <si>
    <t>Actual Spent</t>
  </si>
  <si>
    <t>Recommended Fall Dues</t>
  </si>
  <si>
    <t>Recommended Spring Dues</t>
  </si>
  <si>
    <t>Expenses</t>
  </si>
  <si>
    <t>RCB</t>
  </si>
  <si>
    <t>Brotherhood Events</t>
  </si>
  <si>
    <t>Composite</t>
  </si>
  <si>
    <t>Enter the number of men returning to your chapter in the fall in the column to the right.</t>
  </si>
  <si>
    <t>IFC Dues</t>
  </si>
  <si>
    <t>Conference Travel (PEC/RLC)</t>
  </si>
  <si>
    <t>Paid in Full Annual Dues</t>
  </si>
  <si>
    <t>Or</t>
  </si>
  <si>
    <t># of Members</t>
  </si>
  <si>
    <t>Sample Budget</t>
  </si>
  <si>
    <t>Full Year AMF</t>
  </si>
  <si>
    <t>Half Year AMF</t>
  </si>
  <si>
    <t>Regional Leadership Conference</t>
  </si>
  <si>
    <t>Total Income</t>
  </si>
  <si>
    <t>Full year Dues</t>
  </si>
  <si>
    <t>Half year Dues</t>
  </si>
  <si>
    <t>Miscellaneous</t>
  </si>
  <si>
    <t>Things your</t>
  </si>
  <si>
    <t>Risk management is</t>
  </si>
  <si>
    <t>Estimate</t>
  </si>
  <si>
    <t>Scholarship</t>
  </si>
  <si>
    <t>Avg Per TKE</t>
  </si>
  <si>
    <t>Total Revenue</t>
  </si>
  <si>
    <t>Chapter may do</t>
  </si>
  <si>
    <t>You want to be at a surplus</t>
  </si>
  <si>
    <t>Full Discounted Dues</t>
  </si>
  <si>
    <t>Total amount due for the school year (Fall/Spring) per mem</t>
  </si>
  <si>
    <t>Break Even</t>
  </si>
  <si>
    <t>Owed to TKE and JR Favor</t>
  </si>
  <si>
    <t>Total</t>
  </si>
  <si>
    <t>($150 for full year )</t>
  </si>
  <si>
    <t>($90 for half year)</t>
  </si>
  <si>
    <t>($500 or $390*2 for every Chapter)</t>
  </si>
  <si>
    <t>Founders Housing Fee</t>
  </si>
  <si>
    <t>($10 per member per semester)</t>
  </si>
  <si>
    <t>(ESTIMATED $200 per member per year)</t>
  </si>
  <si>
    <t xml:space="preserve"> edit as needed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</si>
</sst>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49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4" fontId="3" fillId="2" borderId="10" xfId="44" applyFont="1" applyFill="1" applyBorder="1" applyAlignment="1" applyProtection="1">
      <alignment horizontal="center"/>
      <protection locked="0"/>
    </xf>
    <xf numFmtId="44" fontId="3" fillId="2" borderId="11" xfId="44" applyFont="1" applyFill="1" applyBorder="1" applyAlignment="1">
      <alignment horizontal="center"/>
    </xf>
    <xf numFmtId="44" fontId="3" fillId="2" borderId="12" xfId="44" applyFont="1" applyFill="1" applyBorder="1" applyAlignment="1">
      <alignment horizontal="center"/>
    </xf>
    <xf numFmtId="44" fontId="3" fillId="2" borderId="13" xfId="44" applyFont="1" applyFill="1" applyBorder="1" applyAlignment="1">
      <alignment horizontal="center"/>
    </xf>
    <xf numFmtId="44" fontId="3" fillId="2" borderId="14" xfId="44" applyFont="1" applyFill="1" applyBorder="1" applyAlignment="1">
      <alignment horizontal="center"/>
    </xf>
    <xf numFmtId="44" fontId="3" fillId="10" borderId="13" xfId="44" applyFont="1" applyFill="1" applyBorder="1" applyAlignment="1">
      <alignment horizontal="center"/>
    </xf>
    <xf numFmtId="44" fontId="3" fillId="10" borderId="15" xfId="44" applyFont="1" applyFill="1" applyBorder="1" applyAlignment="1">
      <alignment horizontal="center"/>
    </xf>
    <xf numFmtId="44" fontId="2" fillId="33" borderId="16" xfId="0" applyNumberFormat="1" applyFont="1" applyFill="1" applyBorder="1" applyAlignment="1">
      <alignment horizontal="center"/>
    </xf>
    <xf numFmtId="44" fontId="2" fillId="33" borderId="17" xfId="44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44" fontId="3" fillId="10" borderId="19" xfId="44" applyFont="1" applyFill="1" applyBorder="1" applyAlignment="1">
      <alignment horizontal="center"/>
    </xf>
    <xf numFmtId="44" fontId="3" fillId="10" borderId="20" xfId="44" applyFont="1" applyFill="1" applyBorder="1" applyAlignment="1">
      <alignment horizontal="center"/>
    </xf>
    <xf numFmtId="44" fontId="3" fillId="10" borderId="16" xfId="44" applyFont="1" applyFill="1" applyBorder="1" applyAlignment="1" applyProtection="1">
      <alignment horizontal="center"/>
      <protection locked="0"/>
    </xf>
    <xf numFmtId="44" fontId="3" fillId="10" borderId="21" xfId="44" applyFont="1" applyFill="1" applyBorder="1" applyAlignment="1">
      <alignment horizontal="center"/>
    </xf>
    <xf numFmtId="44" fontId="3" fillId="25" borderId="22" xfId="44" applyFont="1" applyFill="1" applyBorder="1" applyAlignment="1" applyProtection="1">
      <alignment horizontal="center"/>
      <protection locked="0"/>
    </xf>
    <xf numFmtId="44" fontId="3" fillId="25" borderId="23" xfId="44" applyFont="1" applyFill="1" applyBorder="1" applyAlignment="1">
      <alignment horizontal="center"/>
    </xf>
    <xf numFmtId="0" fontId="2" fillId="2" borderId="24" xfId="0" applyFont="1" applyFill="1" applyBorder="1" applyAlignment="1" applyProtection="1">
      <alignment horizontal="right"/>
      <protection/>
    </xf>
    <xf numFmtId="44" fontId="3" fillId="2" borderId="25" xfId="44" applyFont="1" applyFill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right"/>
      <protection/>
    </xf>
    <xf numFmtId="44" fontId="3" fillId="2" borderId="15" xfId="44" applyFont="1" applyFill="1" applyBorder="1" applyAlignment="1" applyProtection="1">
      <alignment horizontal="center"/>
      <protection/>
    </xf>
    <xf numFmtId="0" fontId="2" fillId="2" borderId="27" xfId="0" applyFont="1" applyFill="1" applyBorder="1" applyAlignment="1" applyProtection="1">
      <alignment horizontal="right"/>
      <protection/>
    </xf>
    <xf numFmtId="44" fontId="3" fillId="2" borderId="28" xfId="44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44" fontId="7" fillId="2" borderId="11" xfId="0" applyNumberFormat="1" applyFont="1" applyFill="1" applyBorder="1" applyAlignment="1">
      <alignment horizontal="center"/>
    </xf>
    <xf numFmtId="44" fontId="7" fillId="2" borderId="25" xfId="0" applyNumberFormat="1" applyFont="1" applyFill="1" applyBorder="1" applyAlignment="1">
      <alignment horizontal="center"/>
    </xf>
    <xf numFmtId="44" fontId="7" fillId="2" borderId="13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wrapText="1"/>
    </xf>
    <xf numFmtId="0" fontId="7" fillId="2" borderId="30" xfId="0" applyFont="1" applyFill="1" applyBorder="1" applyAlignment="1">
      <alignment wrapText="1"/>
    </xf>
    <xf numFmtId="44" fontId="7" fillId="2" borderId="14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44" fontId="3" fillId="25" borderId="23" xfId="0" applyNumberFormat="1" applyFont="1" applyFill="1" applyBorder="1" applyAlignment="1">
      <alignment horizontal="center"/>
    </xf>
    <xf numFmtId="44" fontId="3" fillId="10" borderId="21" xfId="0" applyNumberFormat="1" applyFont="1" applyFill="1" applyBorder="1" applyAlignment="1">
      <alignment horizontal="center"/>
    </xf>
    <xf numFmtId="44" fontId="3" fillId="10" borderId="13" xfId="0" applyNumberFormat="1" applyFont="1" applyFill="1" applyBorder="1" applyAlignment="1">
      <alignment horizontal="center"/>
    </xf>
    <xf numFmtId="0" fontId="3" fillId="10" borderId="25" xfId="0" applyFont="1" applyFill="1" applyBorder="1" applyAlignment="1">
      <alignment wrapText="1"/>
    </xf>
    <xf numFmtId="0" fontId="3" fillId="10" borderId="30" xfId="0" applyFont="1" applyFill="1" applyBorder="1" applyAlignment="1">
      <alignment wrapText="1"/>
    </xf>
    <xf numFmtId="0" fontId="3" fillId="10" borderId="31" xfId="0" applyFont="1" applyFill="1" applyBorder="1" applyAlignment="1">
      <alignment wrapText="1"/>
    </xf>
    <xf numFmtId="0" fontId="3" fillId="10" borderId="32" xfId="0" applyFont="1" applyFill="1" applyBorder="1" applyAlignment="1">
      <alignment wrapText="1"/>
    </xf>
    <xf numFmtId="164" fontId="2" fillId="11" borderId="22" xfId="0" applyNumberFormat="1" applyFont="1" applyFill="1" applyBorder="1" applyAlignment="1" applyProtection="1">
      <alignment/>
      <protection locked="0"/>
    </xf>
    <xf numFmtId="0" fontId="2" fillId="11" borderId="33" xfId="0" applyFont="1" applyFill="1" applyBorder="1" applyAlignment="1" applyProtection="1">
      <alignment horizontal="right"/>
      <protection locked="0"/>
    </xf>
    <xf numFmtId="0" fontId="7" fillId="11" borderId="34" xfId="0" applyFont="1" applyFill="1" applyBorder="1" applyAlignment="1" applyProtection="1">
      <alignment/>
      <protection locked="0"/>
    </xf>
    <xf numFmtId="0" fontId="7" fillId="11" borderId="35" xfId="0" applyFont="1" applyFill="1" applyBorder="1" applyAlignment="1" applyProtection="1">
      <alignment/>
      <protection locked="0"/>
    </xf>
    <xf numFmtId="164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44" fontId="3" fillId="11" borderId="34" xfId="44" applyFont="1" applyFill="1" applyBorder="1" applyAlignment="1" applyProtection="1">
      <alignment horizontal="center"/>
      <protection locked="0"/>
    </xf>
    <xf numFmtId="44" fontId="7" fillId="12" borderId="34" xfId="0" applyNumberFormat="1" applyFont="1" applyFill="1" applyBorder="1" applyAlignment="1">
      <alignment/>
    </xf>
    <xf numFmtId="0" fontId="7" fillId="12" borderId="34" xfId="0" applyFont="1" applyFill="1" applyBorder="1" applyAlignment="1">
      <alignment/>
    </xf>
    <xf numFmtId="0" fontId="7" fillId="12" borderId="35" xfId="0" applyFont="1" applyFill="1" applyBorder="1" applyAlignment="1">
      <alignment/>
    </xf>
    <xf numFmtId="44" fontId="7" fillId="10" borderId="34" xfId="0" applyNumberFormat="1" applyFont="1" applyFill="1" applyBorder="1" applyAlignment="1">
      <alignment/>
    </xf>
    <xf numFmtId="0" fontId="7" fillId="10" borderId="34" xfId="0" applyFont="1" applyFill="1" applyBorder="1" applyAlignment="1">
      <alignment/>
    </xf>
    <xf numFmtId="0" fontId="8" fillId="12" borderId="33" xfId="0" applyFont="1" applyFill="1" applyBorder="1" applyAlignment="1">
      <alignment horizontal="right"/>
    </xf>
    <xf numFmtId="0" fontId="8" fillId="10" borderId="33" xfId="0" applyFont="1" applyFill="1" applyBorder="1" applyAlignment="1">
      <alignment horizontal="right"/>
    </xf>
    <xf numFmtId="0" fontId="8" fillId="12" borderId="34" xfId="0" applyFont="1" applyFill="1" applyBorder="1" applyAlignment="1">
      <alignment/>
    </xf>
    <xf numFmtId="0" fontId="10" fillId="34" borderId="27" xfId="0" applyFont="1" applyFill="1" applyBorder="1" applyAlignment="1" applyProtection="1">
      <alignment horizontal="right"/>
      <protection locked="0"/>
    </xf>
    <xf numFmtId="0" fontId="2" fillId="34" borderId="31" xfId="0" applyFont="1" applyFill="1" applyBorder="1" applyAlignment="1" applyProtection="1">
      <alignment wrapText="1"/>
      <protection locked="0"/>
    </xf>
    <xf numFmtId="0" fontId="9" fillId="34" borderId="36" xfId="0" applyFont="1" applyFill="1" applyBorder="1" applyAlignment="1" applyProtection="1">
      <alignment horizontal="center"/>
      <protection locked="0"/>
    </xf>
    <xf numFmtId="0" fontId="3" fillId="25" borderId="33" xfId="0" applyFont="1" applyFill="1" applyBorder="1" applyAlignment="1" applyProtection="1">
      <alignment horizontal="right"/>
      <protection locked="0"/>
    </xf>
    <xf numFmtId="0" fontId="3" fillId="10" borderId="37" xfId="0" applyFont="1" applyFill="1" applyBorder="1" applyAlignment="1" applyProtection="1">
      <alignment horizontal="right"/>
      <protection locked="0"/>
    </xf>
    <xf numFmtId="0" fontId="3" fillId="10" borderId="26" xfId="0" applyFont="1" applyFill="1" applyBorder="1" applyAlignment="1">
      <alignment horizontal="right"/>
    </xf>
    <xf numFmtId="0" fontId="3" fillId="10" borderId="38" xfId="0" applyFont="1" applyFill="1" applyBorder="1" applyAlignment="1">
      <alignment horizontal="right"/>
    </xf>
    <xf numFmtId="0" fontId="3" fillId="10" borderId="27" xfId="0" applyFont="1" applyFill="1" applyBorder="1" applyAlignment="1" applyProtection="1">
      <alignment horizontal="right"/>
      <protection locked="0"/>
    </xf>
    <xf numFmtId="0" fontId="3" fillId="33" borderId="16" xfId="0" applyFont="1" applyFill="1" applyBorder="1" applyAlignment="1">
      <alignment horizontal="right"/>
    </xf>
    <xf numFmtId="0" fontId="11" fillId="2" borderId="39" xfId="0" applyFont="1" applyFill="1" applyBorder="1" applyAlignment="1" applyProtection="1">
      <alignment horizontal="right"/>
      <protection/>
    </xf>
    <xf numFmtId="0" fontId="2" fillId="33" borderId="37" xfId="0" applyFont="1" applyFill="1" applyBorder="1" applyAlignment="1" applyProtection="1">
      <alignment horizontal="right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 wrapText="1"/>
      <protection locked="0"/>
    </xf>
    <xf numFmtId="0" fontId="7" fillId="25" borderId="22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 wrapText="1"/>
    </xf>
    <xf numFmtId="0" fontId="3" fillId="10" borderId="42" xfId="0" applyFont="1" applyFill="1" applyBorder="1" applyAlignment="1">
      <alignment horizontal="center" wrapText="1"/>
    </xf>
    <xf numFmtId="0" fontId="3" fillId="10" borderId="25" xfId="0" applyFont="1" applyFill="1" applyBorder="1" applyAlignment="1">
      <alignment horizontal="center" wrapText="1"/>
    </xf>
    <xf numFmtId="0" fontId="3" fillId="10" borderId="30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164" fontId="2" fillId="11" borderId="34" xfId="0" applyNumberFormat="1" applyFont="1" applyFill="1" applyBorder="1" applyAlignment="1" applyProtection="1">
      <alignment/>
      <protection locked="0"/>
    </xf>
    <xf numFmtId="0" fontId="11" fillId="2" borderId="38" xfId="0" applyFont="1" applyFill="1" applyBorder="1" applyAlignment="1" applyProtection="1">
      <alignment horizontal="right"/>
      <protection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2" fillId="35" borderId="0" xfId="44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36" borderId="33" xfId="0" applyFont="1" applyFill="1" applyBorder="1" applyAlignment="1">
      <alignment horizontal="center"/>
    </xf>
    <xf numFmtId="0" fontId="7" fillId="36" borderId="34" xfId="0" applyFont="1" applyFill="1" applyBorder="1" applyAlignment="1">
      <alignment/>
    </xf>
    <xf numFmtId="0" fontId="3" fillId="21" borderId="0" xfId="0" applyFont="1" applyFill="1" applyAlignment="1">
      <alignment/>
    </xf>
    <xf numFmtId="0" fontId="7" fillId="21" borderId="0" xfId="0" applyFont="1" applyFill="1" applyAlignment="1">
      <alignment/>
    </xf>
    <xf numFmtId="164" fontId="3" fillId="21" borderId="0" xfId="0" applyNumberFormat="1" applyFont="1" applyFill="1" applyBorder="1" applyAlignment="1" applyProtection="1">
      <alignment/>
      <protection locked="0"/>
    </xf>
    <xf numFmtId="44" fontId="3" fillId="10" borderId="27" xfId="44" applyFont="1" applyFill="1" applyBorder="1" applyAlignment="1" applyProtection="1">
      <alignment horizontal="right"/>
      <protection locked="0"/>
    </xf>
    <xf numFmtId="0" fontId="7" fillId="2" borderId="41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44" fontId="7" fillId="36" borderId="34" xfId="44" applyFont="1" applyFill="1" applyBorder="1" applyAlignment="1">
      <alignment/>
    </xf>
    <xf numFmtId="44" fontId="7" fillId="36" borderId="35" xfId="0" applyNumberFormat="1" applyFont="1" applyFill="1" applyBorder="1" applyAlignment="1">
      <alignment/>
    </xf>
    <xf numFmtId="0" fontId="3" fillId="25" borderId="33" xfId="0" applyFont="1" applyFill="1" applyBorder="1" applyAlignment="1" applyProtection="1">
      <alignment horizontal="left"/>
      <protection locked="0"/>
    </xf>
    <xf numFmtId="44" fontId="7" fillId="10" borderId="35" xfId="0" applyNumberFormat="1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0" fontId="3" fillId="37" borderId="16" xfId="0" applyFont="1" applyFill="1" applyBorder="1" applyAlignment="1">
      <alignment horizontal="right"/>
    </xf>
    <xf numFmtId="44" fontId="3" fillId="37" borderId="28" xfId="44" applyFont="1" applyFill="1" applyBorder="1" applyAlignment="1" applyProtection="1">
      <alignment horizontal="center"/>
      <protection/>
    </xf>
    <xf numFmtId="0" fontId="3" fillId="38" borderId="0" xfId="0" applyFont="1" applyFill="1" applyBorder="1" applyAlignment="1">
      <alignment horizontal="right"/>
    </xf>
    <xf numFmtId="44" fontId="2" fillId="38" borderId="25" xfId="0" applyNumberFormat="1" applyFont="1" applyFill="1" applyBorder="1" applyAlignment="1">
      <alignment horizontal="center"/>
    </xf>
    <xf numFmtId="44" fontId="2" fillId="38" borderId="43" xfId="44" applyFont="1" applyFill="1" applyBorder="1" applyAlignment="1">
      <alignment horizontal="center"/>
    </xf>
    <xf numFmtId="44" fontId="2" fillId="38" borderId="0" xfId="44" applyFont="1" applyFill="1" applyBorder="1" applyAlignment="1">
      <alignment horizontal="center"/>
    </xf>
    <xf numFmtId="0" fontId="7" fillId="39" borderId="31" xfId="0" applyFont="1" applyFill="1" applyBorder="1" applyAlignment="1">
      <alignment wrapText="1"/>
    </xf>
    <xf numFmtId="0" fontId="7" fillId="39" borderId="32" xfId="0" applyFont="1" applyFill="1" applyBorder="1" applyAlignment="1">
      <alignment wrapText="1"/>
    </xf>
    <xf numFmtId="44" fontId="3" fillId="2" borderId="19" xfId="44" applyFont="1" applyFill="1" applyBorder="1" applyAlignment="1" applyProtection="1">
      <alignment horizontal="center"/>
      <protection/>
    </xf>
    <xf numFmtId="44" fontId="3" fillId="25" borderId="22" xfId="44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wrapText="1"/>
      <protection locked="0"/>
    </xf>
    <xf numFmtId="0" fontId="2" fillId="34" borderId="30" xfId="0" applyFont="1" applyFill="1" applyBorder="1" applyAlignment="1" applyProtection="1">
      <alignment horizontal="center" wrapText="1"/>
      <protection locked="0"/>
    </xf>
    <xf numFmtId="0" fontId="2" fillId="34" borderId="44" xfId="0" applyFont="1" applyFill="1" applyBorder="1" applyAlignment="1" applyProtection="1">
      <alignment horizontal="center" wrapText="1"/>
      <protection locked="0"/>
    </xf>
    <xf numFmtId="0" fontId="2" fillId="34" borderId="32" xfId="0" applyFont="1" applyFill="1" applyBorder="1" applyAlignment="1" applyProtection="1">
      <alignment horizontal="center" wrapText="1"/>
      <protection locked="0"/>
    </xf>
    <xf numFmtId="0" fontId="12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2</xdr:col>
      <xdr:colOff>752475</xdr:colOff>
      <xdr:row>2</xdr:row>
      <xdr:rowOff>266700</xdr:rowOff>
    </xdr:to>
    <xdr:sp>
      <xdr:nvSpPr>
        <xdr:cNvPr id="1" name="Left Arrow 1"/>
        <xdr:cNvSpPr>
          <a:spLocks/>
        </xdr:cNvSpPr>
      </xdr:nvSpPr>
      <xdr:spPr>
        <a:xfrm>
          <a:off x="2809875" y="447675"/>
          <a:ext cx="714375" cy="276225"/>
        </a:xfrm>
        <a:prstGeom prst="leftArrow">
          <a:avLst>
            <a:gd name="adj" fmla="val -18263"/>
          </a:avLst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0" zoomScaleNormal="110" zoomScalePageLayoutView="0" workbookViewId="0" topLeftCell="A1">
      <selection activeCell="B60" sqref="B60"/>
    </sheetView>
  </sheetViews>
  <sheetFormatPr defaultColWidth="8.8515625" defaultRowHeight="12.75"/>
  <cols>
    <col min="1" max="1" width="29.28125" style="25" bestFit="1" customWidth="1"/>
    <col min="2" max="2" width="12.28125" style="25" bestFit="1" customWidth="1"/>
    <col min="3" max="3" width="17.140625" style="25" customWidth="1"/>
    <col min="4" max="4" width="10.8515625" style="25" bestFit="1" customWidth="1"/>
    <col min="5" max="5" width="17.8515625" style="25" bestFit="1" customWidth="1"/>
    <col min="6" max="6" width="8.57421875" style="25" bestFit="1" customWidth="1"/>
    <col min="7" max="8" width="8.8515625" style="25" customWidth="1"/>
    <col min="9" max="9" width="12.140625" style="25" bestFit="1" customWidth="1"/>
    <col min="10" max="16384" width="8.8515625" style="25" customWidth="1"/>
  </cols>
  <sheetData>
    <row r="1" spans="1:6" ht="24" thickBot="1">
      <c r="A1" s="111" t="s">
        <v>28</v>
      </c>
      <c r="B1" s="112"/>
      <c r="C1" s="112"/>
      <c r="D1" s="112"/>
      <c r="E1" s="112"/>
      <c r="F1" s="113"/>
    </row>
    <row r="2" spans="1:6" ht="12">
      <c r="A2" s="66"/>
      <c r="B2" s="67" t="s">
        <v>27</v>
      </c>
      <c r="C2" s="68" t="s">
        <v>6</v>
      </c>
      <c r="D2" s="107" t="s">
        <v>22</v>
      </c>
      <c r="E2" s="107"/>
      <c r="F2" s="108"/>
    </row>
    <row r="3" spans="1:6" ht="21" thickBot="1">
      <c r="A3" s="56" t="s">
        <v>0</v>
      </c>
      <c r="B3" s="58">
        <v>45</v>
      </c>
      <c r="C3" s="57"/>
      <c r="D3" s="109"/>
      <c r="E3" s="109"/>
      <c r="F3" s="110"/>
    </row>
    <row r="4" spans="1:6" ht="12.75" thickTop="1">
      <c r="A4" s="80" t="s">
        <v>29</v>
      </c>
      <c r="B4" s="82">
        <v>39</v>
      </c>
      <c r="C4" s="87" t="s">
        <v>44</v>
      </c>
      <c r="D4" s="86">
        <v>32</v>
      </c>
      <c r="E4" s="87" t="s">
        <v>33</v>
      </c>
      <c r="F4" s="87">
        <v>7</v>
      </c>
    </row>
    <row r="5" spans="1:6" ht="12.75" thickBot="1">
      <c r="A5" s="80" t="s">
        <v>30</v>
      </c>
      <c r="B5" s="81">
        <v>6</v>
      </c>
      <c r="C5" s="88" t="s">
        <v>34</v>
      </c>
      <c r="D5" s="86">
        <v>6</v>
      </c>
      <c r="E5" s="87"/>
      <c r="F5" s="87"/>
    </row>
    <row r="6" spans="1:6" ht="13.5" thickBot="1" thickTop="1">
      <c r="A6" s="42" t="s">
        <v>25</v>
      </c>
      <c r="B6" s="47">
        <v>600</v>
      </c>
      <c r="C6" s="41" t="s">
        <v>45</v>
      </c>
      <c r="D6" s="43"/>
      <c r="E6" s="43"/>
      <c r="F6" s="44"/>
    </row>
    <row r="7" spans="1:6" ht="13.5" thickBot="1" thickTop="1">
      <c r="A7" s="42" t="s">
        <v>26</v>
      </c>
      <c r="B7" s="47"/>
      <c r="C7" s="78"/>
      <c r="D7" s="43"/>
      <c r="E7" s="43"/>
      <c r="F7" s="44"/>
    </row>
    <row r="8" spans="1:6" ht="13.5" thickBot="1" thickTop="1">
      <c r="A8" s="53" t="s">
        <v>16</v>
      </c>
      <c r="B8" s="48">
        <v>500</v>
      </c>
      <c r="C8" s="55" t="s">
        <v>6</v>
      </c>
      <c r="D8" s="49"/>
      <c r="E8" s="49"/>
      <c r="F8" s="50"/>
    </row>
    <row r="9" spans="1:6" ht="13.5" thickBot="1" thickTop="1">
      <c r="A9" s="54" t="s">
        <v>17</v>
      </c>
      <c r="B9" s="51">
        <v>200</v>
      </c>
      <c r="C9" s="52"/>
      <c r="D9" s="52"/>
      <c r="E9" s="52" t="s">
        <v>40</v>
      </c>
      <c r="F9" s="95">
        <f>B10/B3</f>
        <v>602.2222222222222</v>
      </c>
    </row>
    <row r="10" spans="1:6" ht="13.5" thickBot="1" thickTop="1">
      <c r="A10" s="84" t="s">
        <v>32</v>
      </c>
      <c r="B10" s="92">
        <f>(D4*B6)+(D5*B8)+(F4*(B8+B9))</f>
        <v>27100</v>
      </c>
      <c r="C10" s="85"/>
      <c r="D10" s="85"/>
      <c r="E10" s="85" t="s">
        <v>46</v>
      </c>
      <c r="F10" s="93">
        <f>B38/B3</f>
        <v>544.5666666666667</v>
      </c>
    </row>
    <row r="11" spans="1:4" ht="13.5" thickBot="1" thickTop="1">
      <c r="A11" s="11" t="s">
        <v>18</v>
      </c>
      <c r="B11" s="10" t="s">
        <v>14</v>
      </c>
      <c r="C11" s="24" t="s">
        <v>15</v>
      </c>
      <c r="D11" s="24" t="s">
        <v>9</v>
      </c>
    </row>
    <row r="12" spans="1:6" ht="12.75" customHeight="1" thickTop="1">
      <c r="A12" s="18" t="s">
        <v>8</v>
      </c>
      <c r="B12" s="1">
        <v>780</v>
      </c>
      <c r="C12" s="2">
        <v>0</v>
      </c>
      <c r="D12" s="26">
        <f>B12-C12</f>
        <v>780</v>
      </c>
      <c r="E12" s="90"/>
      <c r="F12" s="75"/>
    </row>
    <row r="13" spans="1:6" ht="12">
      <c r="A13" s="65" t="s">
        <v>51</v>
      </c>
      <c r="B13" s="19" t="s">
        <v>6</v>
      </c>
      <c r="C13" s="3" t="s">
        <v>6</v>
      </c>
      <c r="D13" s="27" t="s">
        <v>6</v>
      </c>
      <c r="E13" s="76"/>
      <c r="F13" s="77"/>
    </row>
    <row r="14" spans="1:6" ht="12.75" customHeight="1">
      <c r="A14" s="20" t="s">
        <v>1</v>
      </c>
      <c r="B14" s="21">
        <f>B3*200</f>
        <v>9000</v>
      </c>
      <c r="C14" s="4">
        <v>0</v>
      </c>
      <c r="D14" s="28">
        <f aca="true" t="shared" si="0" ref="D14:D30">B14-C14</f>
        <v>9000</v>
      </c>
      <c r="E14" s="76" t="s">
        <v>47</v>
      </c>
      <c r="F14" s="77"/>
    </row>
    <row r="15" spans="1:6" ht="24">
      <c r="A15" s="65" t="s">
        <v>54</v>
      </c>
      <c r="B15" s="19" t="s">
        <v>6</v>
      </c>
      <c r="C15" s="3" t="s">
        <v>6</v>
      </c>
      <c r="D15" s="27" t="s">
        <v>6</v>
      </c>
      <c r="E15" s="91" t="s">
        <v>37</v>
      </c>
      <c r="F15" s="77"/>
    </row>
    <row r="16" spans="1:6" ht="12">
      <c r="A16" s="20" t="s">
        <v>2</v>
      </c>
      <c r="B16" s="21">
        <f>B4*150</f>
        <v>5850</v>
      </c>
      <c r="C16" s="4">
        <v>0</v>
      </c>
      <c r="D16" s="28">
        <f t="shared" si="0"/>
        <v>5850</v>
      </c>
      <c r="E16" s="91" t="s">
        <v>38</v>
      </c>
      <c r="F16" s="77"/>
    </row>
    <row r="17" spans="1:6" ht="12">
      <c r="A17" s="65" t="s">
        <v>49</v>
      </c>
      <c r="B17" s="21"/>
      <c r="C17" s="4"/>
      <c r="D17" s="28"/>
      <c r="E17" s="29"/>
      <c r="F17" s="30"/>
    </row>
    <row r="18" spans="1:6" ht="12">
      <c r="A18" s="20" t="s">
        <v>2</v>
      </c>
      <c r="B18" s="21">
        <f>B5*90</f>
        <v>540</v>
      </c>
      <c r="C18" s="4">
        <v>0</v>
      </c>
      <c r="D18" s="28">
        <f>B18-C18</f>
        <v>540</v>
      </c>
      <c r="E18" s="29"/>
      <c r="F18" s="30"/>
    </row>
    <row r="19" spans="1:6" ht="12">
      <c r="A19" s="79" t="s">
        <v>50</v>
      </c>
      <c r="B19" s="21"/>
      <c r="C19" s="3"/>
      <c r="D19" s="28"/>
      <c r="E19" s="29"/>
      <c r="F19" s="30"/>
    </row>
    <row r="20" spans="1:6" ht="12">
      <c r="A20" s="20" t="s">
        <v>52</v>
      </c>
      <c r="B20" s="21">
        <f>(B4*20)+(B5*10)</f>
        <v>840</v>
      </c>
      <c r="C20" s="21">
        <f>C7*90</f>
        <v>0</v>
      </c>
      <c r="D20" s="28">
        <f>B20-C20</f>
        <v>840</v>
      </c>
      <c r="E20" s="29"/>
      <c r="F20" s="30"/>
    </row>
    <row r="21" spans="1:6" ht="12">
      <c r="A21" s="79" t="s">
        <v>53</v>
      </c>
      <c r="B21" s="105"/>
      <c r="C21" s="3"/>
      <c r="D21" s="27"/>
      <c r="E21" s="29"/>
      <c r="F21" s="30"/>
    </row>
    <row r="22" spans="1:6" ht="12.75" thickBot="1">
      <c r="A22" s="22" t="s">
        <v>7</v>
      </c>
      <c r="B22" s="23">
        <v>500</v>
      </c>
      <c r="C22" s="5">
        <v>0</v>
      </c>
      <c r="D22" s="31">
        <f>B22-C22</f>
        <v>500</v>
      </c>
      <c r="E22" s="32"/>
      <c r="F22" s="33"/>
    </row>
    <row r="23" spans="1:6" ht="13.5" thickBot="1" thickTop="1">
      <c r="A23" s="97" t="s">
        <v>5</v>
      </c>
      <c r="B23" s="98">
        <f>SUM(B12:B22)</f>
        <v>17510</v>
      </c>
      <c r="C23" s="98">
        <f>SUM(C12:C22)</f>
        <v>0</v>
      </c>
      <c r="D23" s="98">
        <f>SUM(D12:D22)</f>
        <v>17510</v>
      </c>
      <c r="E23" s="103"/>
      <c r="F23" s="104"/>
    </row>
    <row r="24" spans="1:6" ht="12.75" customHeight="1" thickBot="1" thickTop="1">
      <c r="A24" s="59" t="s">
        <v>31</v>
      </c>
      <c r="B24" s="16">
        <f>219*(B3*0.1)</f>
        <v>985.5</v>
      </c>
      <c r="C24" s="17">
        <v>0</v>
      </c>
      <c r="D24" s="34">
        <f>B24-C24</f>
        <v>985.5</v>
      </c>
      <c r="E24" s="69" t="s">
        <v>13</v>
      </c>
      <c r="F24" s="70"/>
    </row>
    <row r="25" spans="1:9" ht="12.75" customHeight="1" thickTop="1">
      <c r="A25" s="60" t="s">
        <v>3</v>
      </c>
      <c r="B25" s="14">
        <v>500</v>
      </c>
      <c r="C25" s="15">
        <v>0</v>
      </c>
      <c r="D25" s="35">
        <f t="shared" si="0"/>
        <v>500</v>
      </c>
      <c r="E25" s="71"/>
      <c r="F25" s="72"/>
      <c r="I25" s="96"/>
    </row>
    <row r="26" spans="1:6" ht="12">
      <c r="A26" s="61" t="s">
        <v>10</v>
      </c>
      <c r="B26" s="7">
        <v>500</v>
      </c>
      <c r="C26" s="6">
        <v>0</v>
      </c>
      <c r="D26" s="36">
        <f t="shared" si="0"/>
        <v>500</v>
      </c>
      <c r="E26" s="73"/>
      <c r="F26" s="74"/>
    </row>
    <row r="27" spans="1:6" ht="12">
      <c r="A27" s="62" t="s">
        <v>11</v>
      </c>
      <c r="B27" s="12">
        <v>300</v>
      </c>
      <c r="C27" s="13">
        <v>0</v>
      </c>
      <c r="D27" s="36">
        <f t="shared" si="0"/>
        <v>300</v>
      </c>
      <c r="E27" s="73" t="s">
        <v>36</v>
      </c>
      <c r="F27" s="74"/>
    </row>
    <row r="28" spans="1:6" ht="12">
      <c r="A28" s="62" t="s">
        <v>12</v>
      </c>
      <c r="B28" s="12">
        <v>200</v>
      </c>
      <c r="C28" s="13">
        <v>0</v>
      </c>
      <c r="D28" s="36">
        <f t="shared" si="0"/>
        <v>200</v>
      </c>
      <c r="E28" s="73" t="s">
        <v>42</v>
      </c>
      <c r="F28" s="74"/>
    </row>
    <row r="29" spans="1:6" ht="12">
      <c r="A29" s="62" t="s">
        <v>19</v>
      </c>
      <c r="B29" s="12">
        <v>1000</v>
      </c>
      <c r="C29" s="13">
        <v>0</v>
      </c>
      <c r="D29" s="36">
        <f t="shared" si="0"/>
        <v>1000</v>
      </c>
      <c r="E29" s="73" t="s">
        <v>55</v>
      </c>
      <c r="F29" s="74"/>
    </row>
    <row r="30" spans="1:8" ht="12">
      <c r="A30" s="62" t="s">
        <v>39</v>
      </c>
      <c r="B30" s="12">
        <v>150</v>
      </c>
      <c r="C30" s="13">
        <v>0</v>
      </c>
      <c r="D30" s="36">
        <f t="shared" si="0"/>
        <v>150</v>
      </c>
      <c r="E30" s="37"/>
      <c r="F30" s="38"/>
      <c r="H30" s="83"/>
    </row>
    <row r="31" spans="1:8" ht="12">
      <c r="A31" s="62" t="s">
        <v>20</v>
      </c>
      <c r="B31" s="12">
        <v>500</v>
      </c>
      <c r="C31" s="13">
        <v>0</v>
      </c>
      <c r="D31" s="36">
        <f>B31-C31</f>
        <v>500</v>
      </c>
      <c r="E31" s="37"/>
      <c r="F31" s="38"/>
      <c r="H31" s="83"/>
    </row>
    <row r="32" spans="1:8" ht="12">
      <c r="A32" s="62" t="s">
        <v>24</v>
      </c>
      <c r="B32" s="12">
        <v>150</v>
      </c>
      <c r="C32" s="13">
        <v>0</v>
      </c>
      <c r="D32" s="36">
        <f>B32-C32</f>
        <v>150</v>
      </c>
      <c r="E32" s="37"/>
      <c r="F32" s="38"/>
      <c r="H32" s="83"/>
    </row>
    <row r="33" spans="1:6" ht="12">
      <c r="A33" s="62" t="s">
        <v>4</v>
      </c>
      <c r="B33" s="12">
        <f>B10*0.1</f>
        <v>2710</v>
      </c>
      <c r="C33" s="13">
        <v>0</v>
      </c>
      <c r="D33" s="36">
        <f>B33-C33</f>
        <v>2710</v>
      </c>
      <c r="E33" s="37"/>
      <c r="F33" s="38"/>
    </row>
    <row r="34" spans="1:6" ht="12">
      <c r="A34" s="62" t="s">
        <v>21</v>
      </c>
      <c r="B34" s="12">
        <v>0</v>
      </c>
      <c r="C34" s="13">
        <v>0</v>
      </c>
      <c r="D34" s="36">
        <f>B34-C34</f>
        <v>0</v>
      </c>
      <c r="E34" s="37"/>
      <c r="F34" s="38"/>
    </row>
    <row r="35" spans="1:6" ht="12">
      <c r="A35" s="62" t="s">
        <v>23</v>
      </c>
      <c r="B35" s="12">
        <v>0</v>
      </c>
      <c r="C35" s="13">
        <v>0</v>
      </c>
      <c r="D35" s="36">
        <f>B35-C35</f>
        <v>0</v>
      </c>
      <c r="E35" s="37"/>
      <c r="F35" s="38"/>
    </row>
    <row r="36" spans="1:6" ht="12.75" thickBot="1">
      <c r="A36" s="63" t="s">
        <v>35</v>
      </c>
      <c r="B36" s="89">
        <v>0</v>
      </c>
      <c r="C36" s="89">
        <v>0</v>
      </c>
      <c r="D36" s="89">
        <v>0</v>
      </c>
      <c r="E36" s="39"/>
      <c r="F36" s="40"/>
    </row>
    <row r="37" spans="1:4" ht="12.75" thickTop="1">
      <c r="A37" s="64" t="s">
        <v>5</v>
      </c>
      <c r="B37" s="8">
        <f>SUM(B24:B36)</f>
        <v>6995.5</v>
      </c>
      <c r="C37" s="9">
        <f>SUM(C12:C36)</f>
        <v>0</v>
      </c>
      <c r="D37" s="9">
        <f>B37-C37</f>
        <v>6995.5</v>
      </c>
    </row>
    <row r="38" spans="1:6" ht="12.75" thickBot="1">
      <c r="A38" s="99" t="s">
        <v>48</v>
      </c>
      <c r="B38" s="100">
        <f>B23+B37</f>
        <v>24505.5</v>
      </c>
      <c r="C38" s="101"/>
      <c r="D38" s="101"/>
      <c r="E38" s="102"/>
      <c r="F38" s="102"/>
    </row>
    <row r="39" spans="1:6" ht="12.75" customHeight="1" thickBot="1" thickTop="1">
      <c r="A39" s="94" t="s">
        <v>41</v>
      </c>
      <c r="B39" s="106">
        <f>B10-B38</f>
        <v>2594.5</v>
      </c>
      <c r="C39" s="17"/>
      <c r="D39" s="34"/>
      <c r="E39" s="69" t="s">
        <v>43</v>
      </c>
      <c r="F39" s="69"/>
    </row>
    <row r="40" ht="12.75" thickTop="1"/>
    <row r="44" spans="1:2" ht="12">
      <c r="A44" s="45" t="s">
        <v>6</v>
      </c>
      <c r="B44" s="46" t="s">
        <v>6</v>
      </c>
    </row>
    <row r="45" ht="12">
      <c r="B45" s="46" t="s">
        <v>6</v>
      </c>
    </row>
  </sheetData>
  <sheetProtection selectLockedCells="1"/>
  <mergeCells count="2">
    <mergeCell ref="D2:F3"/>
    <mergeCell ref="A1:F1"/>
  </mergeCells>
  <printOptions/>
  <pageMargins left="0.7" right="0.7" top="0.75" bottom="0.75" header="0.3" footer="0.3"/>
  <pageSetup orientation="portrait" r:id="rId4"/>
  <headerFooter alignWithMargins="0">
    <oddHeader>&amp;C&amp;"Arial,Bold"&amp;16Sample Budget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 Services</dc:creator>
  <cp:keywords/>
  <dc:description/>
  <cp:lastModifiedBy>Danny Klopfenstein</cp:lastModifiedBy>
  <cp:lastPrinted>2013-03-20T13:47:53Z</cp:lastPrinted>
  <dcterms:created xsi:type="dcterms:W3CDTF">2010-04-19T17:17:53Z</dcterms:created>
  <dcterms:modified xsi:type="dcterms:W3CDTF">2014-07-15T21:14:29Z</dcterms:modified>
  <cp:category/>
  <cp:version/>
  <cp:contentType/>
  <cp:contentStatus/>
</cp:coreProperties>
</file>